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atarzynaL\Desktop\Kasia Łoboda\ZAPYTANIE ART.BIUROWE\2026\"/>
    </mc:Choice>
  </mc:AlternateContent>
  <xr:revisionPtr revIDLastSave="0" documentId="13_ncr:1_{3A10DA00-E631-4A92-97B3-6A8C7533A4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Tonery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E46" i="1"/>
  <c r="F91" i="1"/>
  <c r="E90" i="1"/>
  <c r="F90" i="1" s="1"/>
  <c r="F89" i="1"/>
  <c r="E89" i="1"/>
  <c r="F88" i="1"/>
  <c r="E87" i="1"/>
  <c r="F87" i="1" s="1"/>
  <c r="E86" i="1"/>
  <c r="F86" i="1" s="1"/>
  <c r="F85" i="1"/>
  <c r="E85" i="1"/>
  <c r="F84" i="1"/>
  <c r="F83" i="1"/>
  <c r="E82" i="1"/>
  <c r="F82" i="1" s="1"/>
  <c r="F81" i="1"/>
  <c r="F80" i="1"/>
  <c r="E79" i="1"/>
  <c r="F79" i="1" s="1"/>
  <c r="E78" i="1"/>
  <c r="F78" i="1" s="1"/>
  <c r="E77" i="1"/>
  <c r="F77" i="1" s="1"/>
  <c r="F76" i="1"/>
  <c r="E76" i="1"/>
  <c r="F75" i="1"/>
  <c r="F74" i="1"/>
  <c r="F73" i="1"/>
  <c r="F72" i="1"/>
  <c r="F71" i="1"/>
  <c r="F70" i="1"/>
  <c r="E69" i="1"/>
  <c r="F69" i="1" s="1"/>
  <c r="E68" i="1"/>
  <c r="F68" i="1" s="1"/>
  <c r="E67" i="1"/>
  <c r="F67" i="1" s="1"/>
  <c r="F66" i="1"/>
  <c r="E66" i="1"/>
  <c r="F65" i="1"/>
  <c r="F64" i="1"/>
  <c r="F63" i="1"/>
  <c r="F62" i="1"/>
  <c r="E61" i="1"/>
  <c r="F61" i="1" s="1"/>
  <c r="F60" i="1"/>
  <c r="F59" i="1"/>
  <c r="F58" i="1"/>
  <c r="F57" i="1"/>
  <c r="F56" i="1"/>
  <c r="F55" i="1"/>
  <c r="F54" i="1"/>
  <c r="F53" i="1"/>
  <c r="F52" i="1"/>
  <c r="F51" i="1"/>
  <c r="F50" i="1"/>
  <c r="F49" i="1"/>
  <c r="E49" i="1"/>
  <c r="E48" i="1"/>
  <c r="F48" i="1" s="1"/>
  <c r="F47" i="1"/>
  <c r="F46" i="1"/>
  <c r="E45" i="1"/>
  <c r="F45" i="1" s="1"/>
  <c r="F44" i="1"/>
  <c r="F43" i="1"/>
  <c r="E42" i="1"/>
  <c r="F42" i="1" s="1"/>
  <c r="E41" i="1"/>
  <c r="F41" i="1" s="1"/>
  <c r="F40" i="1"/>
  <c r="F39" i="1"/>
  <c r="F38" i="1"/>
  <c r="F37" i="1"/>
  <c r="C36" i="1"/>
  <c r="F36" i="1" s="1"/>
  <c r="C35" i="1"/>
  <c r="F35" i="1" s="1"/>
  <c r="F34" i="1"/>
  <c r="F33" i="1"/>
  <c r="F32" i="1"/>
  <c r="F31" i="1"/>
  <c r="F30" i="1"/>
  <c r="C29" i="1"/>
  <c r="F29" i="1" s="1"/>
  <c r="F28" i="1"/>
  <c r="F27" i="1"/>
  <c r="F26" i="1"/>
  <c r="C25" i="1"/>
  <c r="F25" i="1" s="1"/>
  <c r="C24" i="1"/>
  <c r="F24" i="1" s="1"/>
  <c r="C23" i="1"/>
  <c r="F23" i="1" s="1"/>
  <c r="C22" i="1"/>
  <c r="F22" i="1" s="1"/>
  <c r="F21" i="1"/>
  <c r="C20" i="1"/>
  <c r="F20" i="1" s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E4" i="1"/>
  <c r="F4" i="1" s="1"/>
  <c r="F3" i="1"/>
  <c r="F2" i="1"/>
</calcChain>
</file>

<file path=xl/sharedStrings.xml><?xml version="1.0" encoding="utf-8"?>
<sst xmlns="http://schemas.openxmlformats.org/spreadsheetml/2006/main" count="291" uniqueCount="136">
  <si>
    <t>Nazwa</t>
  </si>
  <si>
    <t>Ilość</t>
  </si>
  <si>
    <t>j.m</t>
  </si>
  <si>
    <t>świetlice</t>
  </si>
  <si>
    <t>razem</t>
  </si>
  <si>
    <t>Cena jedn. Brutto</t>
  </si>
  <si>
    <t>Cena Brutto</t>
  </si>
  <si>
    <t>Papier ksero A4 80g</t>
  </si>
  <si>
    <t>ryza</t>
  </si>
  <si>
    <t>Papier ksero A3 80 g</t>
  </si>
  <si>
    <t>Papier Toaletowy Jumbo Celuloza 12 szt. Biały</t>
  </si>
  <si>
    <t>op</t>
  </si>
  <si>
    <t>Długopis żelowy PENTEL BLN 105 - niebieski- 0,5</t>
  </si>
  <si>
    <t>szt.</t>
  </si>
  <si>
    <t>Wkład Pentel Energel LRN-5- niebieski - 0,5</t>
  </si>
  <si>
    <t>Wkład do cienkopisu Pentel LR-7 - niebieski - 0,7</t>
  </si>
  <si>
    <t>Długopis żelowy PENTEL BL 107 - niebieski- 0,7</t>
  </si>
  <si>
    <t>Długopis żelowy PENTEL BLN 75 -zielony- 0,5</t>
  </si>
  <si>
    <t>Wkład Pentel Energel LRN-5- zielony - 0,5</t>
  </si>
  <si>
    <t>Długopis żelowy PENTEL BLN 105 - czerwony- 0,5</t>
  </si>
  <si>
    <t>Wkład Pentel Energel LRN-5- czerwony - 0,5</t>
  </si>
  <si>
    <t>Koperta biała DL SK okno prawe</t>
  </si>
  <si>
    <t xml:space="preserve">Koperta biała C6 SK </t>
  </si>
  <si>
    <t xml:space="preserve">Koperta biała C5 SK </t>
  </si>
  <si>
    <t xml:space="preserve">Koperta biała C4 SK </t>
  </si>
  <si>
    <t xml:space="preserve">Potwierdzenie odbioru, ordynacja podatkowa </t>
  </si>
  <si>
    <t>Zwrotne potwiedzenie odbioru KPA</t>
  </si>
  <si>
    <t>Segregator A4 DONAU Master 75 mm</t>
  </si>
  <si>
    <t>Skoroszyt kartonowy BARBARA hakowy pełny</t>
  </si>
  <si>
    <t>Skoroszyt Kartonowy barbara</t>
  </si>
  <si>
    <t>Skoroszyt kartonowy BARBARA oczkowy pełny</t>
  </si>
  <si>
    <t>Skoroszyt kartonowy  BARBARA oczkowy połówkowy</t>
  </si>
  <si>
    <t>Skoroszyt wpinany PVC</t>
  </si>
  <si>
    <t>Koszulki krystaliczne  A4 50 um DONAU</t>
  </si>
  <si>
    <t>Zakreślacze DONAU D-TEXT</t>
  </si>
  <si>
    <t>Karta Drogowa s. osobowy num. A5 M&amp;P 802-3-N</t>
  </si>
  <si>
    <t>Klipsy archiwizacyjne FELLOWES</t>
  </si>
  <si>
    <t>Teczka kartonowa wiazana ISO 9706 biała</t>
  </si>
  <si>
    <t>Ręcznik ZZ Karen 90199Q Biały 20x150</t>
  </si>
  <si>
    <t>kart</t>
  </si>
  <si>
    <t>Karteczki DONAU 76mmx76mm 1x100 eco zółte</t>
  </si>
  <si>
    <t>Zakładki indeks DONAU 12x45 mm mix</t>
  </si>
  <si>
    <t>Polecenie wyjazdu słuzbowego A5 M&amp;P 505-3</t>
  </si>
  <si>
    <t>Wniosek o urlop A6 M&amp;P 515-5</t>
  </si>
  <si>
    <t>Płyta CD-R VERBATIM</t>
  </si>
  <si>
    <t>Koperta na płyty CD</t>
  </si>
  <si>
    <t>Zszywki 24/6 Grand</t>
  </si>
  <si>
    <t>op.zbiorczych</t>
  </si>
  <si>
    <t xml:space="preserve">Zszywki 10 GRAND </t>
  </si>
  <si>
    <t>Klej w sztyfcie 35 g</t>
  </si>
  <si>
    <t>Korektor w piórze 10 ml</t>
  </si>
  <si>
    <t>Płyn uniwersalny AJAX 5 L do podłóg</t>
  </si>
  <si>
    <t xml:space="preserve">Mydło w płynie CLINEX 5L </t>
  </si>
  <si>
    <t>Mydło w płynie Biały Jeleń 1l</t>
  </si>
  <si>
    <t>Płyn do mycia szyb CLINEX Glass 1 L</t>
  </si>
  <si>
    <t>Płyn do WC DOMESTOS 750 ml zielony</t>
  </si>
  <si>
    <t>rolka</t>
  </si>
  <si>
    <t>Płyn do mycia sanitariatów Cillit Bang</t>
  </si>
  <si>
    <t>Gąbka do naczyń duża  (op-5 szt.)</t>
  </si>
  <si>
    <t>Woda butelkowana 0,5 l Cisowianka - lekki gaz</t>
  </si>
  <si>
    <t>Woda butelkowana 0,5 l Cisowianka - niegazowana</t>
  </si>
  <si>
    <t>Rozszywacz</t>
  </si>
  <si>
    <t>Teczki akt osobowch ESSELTE</t>
  </si>
  <si>
    <t>Dziurkacz</t>
  </si>
  <si>
    <t>Zszywacz</t>
  </si>
  <si>
    <t>Zeszyt brulion A4 96K</t>
  </si>
  <si>
    <t>Koperty rozszerzane A4</t>
  </si>
  <si>
    <t>Odświeżacz do powietrza spray</t>
  </si>
  <si>
    <t>Odświeżacz do powietrza stojący</t>
  </si>
  <si>
    <t>Rysiki do ołówków 0,5</t>
  </si>
  <si>
    <t>Marker czarny permanentny gruby</t>
  </si>
  <si>
    <t>Marker permanentny cienki</t>
  </si>
  <si>
    <t>Zestaw miotła twarda 30 cm</t>
  </si>
  <si>
    <t xml:space="preserve">Mop płaski Vileda </t>
  </si>
  <si>
    <t>Zestaw z mopem Vileda</t>
  </si>
  <si>
    <t>Wkład do mopa Vileda</t>
  </si>
  <si>
    <t>Spray do mebli - Mill</t>
  </si>
  <si>
    <t>Wiadro do mopa 15l</t>
  </si>
  <si>
    <t>Proszek do białego prania</t>
  </si>
  <si>
    <t>kg</t>
  </si>
  <si>
    <t>Ścierki materiałowe do podłóg</t>
  </si>
  <si>
    <t>Ściągaczka gumowa do wody na trzonku</t>
  </si>
  <si>
    <t>Płyn do naczyń 1 l.</t>
  </si>
  <si>
    <t>l</t>
  </si>
  <si>
    <t>Recznik papierowy maxi rolka</t>
  </si>
  <si>
    <t>Mleczko do czyszczenia</t>
  </si>
  <si>
    <t>Odtłuszczacz</t>
  </si>
  <si>
    <t>Ścierka kuchenna</t>
  </si>
  <si>
    <t>Ścierka do okien</t>
  </si>
  <si>
    <t>Szczotka do toalety</t>
  </si>
  <si>
    <t>Kret</t>
  </si>
  <si>
    <t>Płyn nabłyszczający kwaśny B2S 10 l do wyparzarki do naczyń</t>
  </si>
  <si>
    <t>Uniwersalny środek myjący F8400 9,1 l do wyparzarki do naczyń</t>
  </si>
  <si>
    <t>Sól do zmywarki</t>
  </si>
  <si>
    <t>Płyn nabłyszczający do zmywarki</t>
  </si>
  <si>
    <t>Kapsułki do zmywarki</t>
  </si>
  <si>
    <t>Kostki do WC</t>
  </si>
  <si>
    <t>Czyścik teflonowy</t>
  </si>
  <si>
    <t>Szufelka</t>
  </si>
  <si>
    <t>Płyn do mycia naczyń 5 L</t>
  </si>
  <si>
    <t>l.p</t>
  </si>
  <si>
    <t>Taśma przezroczysta klejąca (10 szt. op)</t>
  </si>
  <si>
    <t>Kawa Woseba ziarnista 1 kg</t>
  </si>
  <si>
    <t>Nazwa drukarki / kserokopiarki</t>
  </si>
  <si>
    <t>Cena jedn. Brutto oryginał</t>
  </si>
  <si>
    <t>Cena Brutto oryginał</t>
  </si>
  <si>
    <t>Cena jedn. Brutto zamiennik</t>
  </si>
  <si>
    <t>Cena Brutto zamiennik</t>
  </si>
  <si>
    <t>Kyocera Ecosys P2040dn</t>
  </si>
  <si>
    <t>HP LaserJest Pro m402dne</t>
  </si>
  <si>
    <t>Kyocera Ecosys P3145dn</t>
  </si>
  <si>
    <t xml:space="preserve">Samsung Xpress M2026 </t>
  </si>
  <si>
    <t>Canon Isensys LBP 212dw</t>
  </si>
  <si>
    <t>HP LaserJet Pro MFP 438n</t>
  </si>
  <si>
    <t>OKI B412</t>
  </si>
  <si>
    <t>Canon Isensys MF 421DW</t>
  </si>
  <si>
    <t>Canon Isensys MF 411DW</t>
  </si>
  <si>
    <t>Canon Isensys LBP 223dw</t>
  </si>
  <si>
    <t>Kyocera Ecosys PA4500x</t>
  </si>
  <si>
    <t>Brother HL 5450DN</t>
  </si>
  <si>
    <t>Worki na śmieci LDPE 120L czarne</t>
  </si>
  <si>
    <t>Worki na śmieci LDPE 60L czarne</t>
  </si>
  <si>
    <t>Worki na śmieci LDPE 35L czarne</t>
  </si>
  <si>
    <t xml:space="preserve"> tylko oryginały/pełen pakiet kolorów</t>
  </si>
  <si>
    <t>oryginalny toner</t>
  </si>
  <si>
    <t>UWAGI dot. wyceny</t>
  </si>
  <si>
    <t>zamiennik/oryginał</t>
  </si>
  <si>
    <t xml:space="preserve">Triumph Adler 3206ci  </t>
  </si>
  <si>
    <t>TASKALFA 3253CI</t>
  </si>
  <si>
    <t xml:space="preserve">Kyocera KM3050  </t>
  </si>
  <si>
    <t xml:space="preserve">TASKALFA 3501I </t>
  </si>
  <si>
    <t xml:space="preserve">TASKALFA 3511I </t>
  </si>
  <si>
    <t xml:space="preserve">Triumph Adler 5007ci  </t>
  </si>
  <si>
    <t xml:space="preserve">Kyocera KM3050 </t>
  </si>
  <si>
    <t xml:space="preserve">HP LaserJest 1320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</si>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</sst>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 wrapText="1"/>
    </xf>
  </cellXfs>
  <cellStyles count="2">
    <cellStyle name="Dobry" xfId="1" builtinId="26"/>
    <cellStyle name="Normalny" xfId="0" builtinId="0"/>
  </cellStyles>
  <dxfs count="28">
    <dxf>
      <numFmt numFmtId="164" formatCode="_-* #,##0.00\ [$zł-415]_-;\-* #,##0.00\ [$zł-415]_-;_-* &quot;-&quot;??\ [$zł-415]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_-* #,##0.00\ [$zł-415]_-;\-* #,##0.00\ [$zł-415]_-;_-* &quot;-&quot;??\ [$zł-415]_-;_-@_-"/>
      <alignment horizontal="center" vertical="center" textRotation="0" wrapText="0" indent="0" justifyLastLine="0" shrinkToFit="0" readingOrder="0"/>
    </dxf>
    <dxf>
      <numFmt numFmtId="164" formatCode="_-* #,##0.00\ [$zł-415]_-;\-* #,##0.00\ [$zł-415]_-;_-* &quot;-&quot;??\ [$zł-415]_-;_-@_-"/>
    </dxf>
    <dxf>
      <numFmt numFmtId="0" formatCode="General"/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180C5A-FD18-40DC-9C0C-FF81135C38BF}" name="Tabela1" displayName="Tabela1" ref="A1:H92" totalsRowCount="1" headerRowDxfId="27" dataDxfId="26">
  <autoFilter ref="A1:H91" xr:uid="{5C180C5A-FD18-40DC-9C0C-FF81135C38BF}"/>
  <tableColumns count="8">
    <tableColumn id="1" xr3:uid="{6C5945C2-60A4-4550-B58B-4AC7DEB246B6}" name="l.p" dataDxfId="25" totalsRowDxfId="6"/>
    <tableColumn id="2" xr3:uid="{AF83E074-75CB-4B15-9668-0B09A82BEF9E}" name="Nazwa" dataDxfId="24" totalsRowDxfId="5"/>
    <tableColumn id="3" xr3:uid="{AD6BD5F3-613B-4098-9AC7-6A66FEFEB029}" name="Ilość" dataDxfId="23" totalsRowDxfId="4"/>
    <tableColumn id="4" xr3:uid="{449E6008-D109-4CA0-8E3F-838BF9AFF2B5}" name="j.m" dataDxfId="22" totalsRowDxfId="3"/>
    <tableColumn id="10" xr3:uid="{82461ABB-20BB-4C7F-AEAA-E69F2DE847B4}" name="świetlice" dataDxfId="21" totalsRowDxfId="2"/>
    <tableColumn id="11" xr3:uid="{DBA6FED5-2CAB-40BA-BF5B-5D7B8F461840}" name="razem" dataDxfId="9" totalsRowDxfId="1">
      <calculatedColumnFormula>Tabela1[[#This Row],[Ilość]]+Tabela1[[#This Row],[świetlice]]</calculatedColumnFormula>
    </tableColumn>
    <tableColumn id="5" xr3:uid="{BF31EDFE-3FA9-4AA5-B235-DD100794486E}" name="Cena jedn. Brutto" dataDxfId="8"/>
    <tableColumn id="6" xr3:uid="{E0375B30-914A-43F2-8C38-0676ECA55CA7}" name="Cena Brutto" totalsRowFunction="custom" dataDxfId="7" totalsRowDxfId="0">
      <totalsRowFormula>SUM(Tabela1[Cena Brutto])</totalsRow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7098C3-14CF-44F0-9C83-9A636E206755}" name="Tabela13" displayName="Tabela13" ref="A1:I23" totalsRowShown="0" headerRowDxfId="20" dataDxfId="19">
  <autoFilter ref="A1:I23" xr:uid="{B77098C3-14CF-44F0-9C83-9A636E206755}"/>
  <tableColumns count="9">
    <tableColumn id="1" xr3:uid="{32E1978F-386E-46B1-8F16-03204577A7FB}" name="l.p" dataDxfId="18"/>
    <tableColumn id="2" xr3:uid="{EF2C6593-75A3-4312-8FFB-1631D5C3D67A}" name="Nazwa drukarki / kserokopiarki" dataDxfId="17"/>
    <tableColumn id="3" xr3:uid="{DA005217-8AF6-4373-8789-057E73A89569}" name="Ilość" dataDxfId="16"/>
    <tableColumn id="4" xr3:uid="{9E8329B9-5247-4E58-B753-69D807D5EB34}" name="j.m" dataDxfId="15"/>
    <tableColumn id="10" xr3:uid="{9626A85E-1CDB-46FF-880A-1D1A0F4A0655}" name="Cena jedn. Brutto oryginał" dataDxfId="14"/>
    <tableColumn id="8" xr3:uid="{4598FA22-A691-48CE-A944-D761F4FE0F22}" name="Cena Brutto oryginał" dataDxfId="13"/>
    <tableColumn id="9" xr3:uid="{61A4545A-257B-450B-83E0-61F332A1CB9F}" name="Cena jedn. Brutto zamiennik" dataDxfId="12"/>
    <tableColumn id="12" xr3:uid="{7CD962B3-6ED8-4248-A05D-925A19586CF9}" name="Cena Brutto zamiennik" dataDxfId="10"/>
    <tableColumn id="5" xr3:uid="{723EA294-41F0-4173-A3D5-C6F45A70E51B}" name="UWAGI dot. wyceny" dataDxfId="1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94"/>
  <sheetViews>
    <sheetView tabSelected="1" zoomScale="85" zoomScaleNormal="85" workbookViewId="0">
      <selection activeCell="B32" sqref="B32"/>
    </sheetView>
  </sheetViews>
  <sheetFormatPr defaultRowHeight="15" x14ac:dyDescent="0.25"/>
  <cols>
    <col min="1" max="1" width="4.85546875" customWidth="1"/>
    <col min="2" max="2" width="48.7109375" style="5" customWidth="1"/>
    <col min="3" max="3" width="9" customWidth="1"/>
    <col min="4" max="4" width="12.140625" customWidth="1"/>
    <col min="5" max="6" width="9.42578125" customWidth="1"/>
    <col min="7" max="7" width="17.140625" customWidth="1"/>
    <col min="8" max="8" width="18.7109375" customWidth="1"/>
  </cols>
  <sheetData>
    <row r="1" spans="1:8" ht="46.9" customHeight="1" x14ac:dyDescent="0.25">
      <c r="A1" s="1" t="s">
        <v>100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1">
        <v>1</v>
      </c>
      <c r="B2" s="5" t="s">
        <v>7</v>
      </c>
      <c r="C2" s="1">
        <v>600</v>
      </c>
      <c r="D2" s="1" t="s">
        <v>8</v>
      </c>
      <c r="E2" s="1">
        <v>0</v>
      </c>
      <c r="F2" s="1">
        <f>Tabela1[[#This Row],[Ilość]]+Tabela1[[#This Row],[świetlice]]</f>
        <v>600</v>
      </c>
      <c r="G2" s="18"/>
      <c r="H2" s="17"/>
    </row>
    <row r="3" spans="1:8" x14ac:dyDescent="0.25">
      <c r="A3" s="1">
        <v>2</v>
      </c>
      <c r="B3" s="5" t="s">
        <v>9</v>
      </c>
      <c r="C3" s="1">
        <v>30</v>
      </c>
      <c r="D3" s="1" t="s">
        <v>8</v>
      </c>
      <c r="E3" s="1">
        <v>0</v>
      </c>
      <c r="F3" s="1">
        <f>Tabela1[[#This Row],[Ilość]]+Tabela1[[#This Row],[świetlice]]</f>
        <v>30</v>
      </c>
      <c r="G3" s="18"/>
      <c r="H3" s="17"/>
    </row>
    <row r="4" spans="1:8" x14ac:dyDescent="0.25">
      <c r="A4" s="1">
        <v>3</v>
      </c>
      <c r="B4" s="5" t="s">
        <v>10</v>
      </c>
      <c r="C4" s="1">
        <v>30</v>
      </c>
      <c r="D4" s="1" t="s">
        <v>11</v>
      </c>
      <c r="E4" s="1">
        <f>4*12</f>
        <v>48</v>
      </c>
      <c r="F4" s="1">
        <f>Tabela1[[#This Row],[Ilość]]+Tabela1[[#This Row],[świetlice]]</f>
        <v>78</v>
      </c>
      <c r="G4" s="18"/>
      <c r="H4" s="17"/>
    </row>
    <row r="5" spans="1:8" x14ac:dyDescent="0.25">
      <c r="A5" s="1">
        <v>4</v>
      </c>
      <c r="B5" s="5" t="s">
        <v>12</v>
      </c>
      <c r="C5" s="1">
        <v>40</v>
      </c>
      <c r="D5" s="1" t="s">
        <v>13</v>
      </c>
      <c r="E5" s="1">
        <v>0</v>
      </c>
      <c r="F5" s="1">
        <f>Tabela1[[#This Row],[Ilość]]+Tabela1[[#This Row],[świetlice]]</f>
        <v>40</v>
      </c>
      <c r="G5" s="18"/>
      <c r="H5" s="17"/>
    </row>
    <row r="6" spans="1:8" x14ac:dyDescent="0.25">
      <c r="A6" s="1">
        <v>5</v>
      </c>
      <c r="B6" s="5" t="s">
        <v>14</v>
      </c>
      <c r="C6" s="1">
        <v>60</v>
      </c>
      <c r="D6" s="1" t="s">
        <v>13</v>
      </c>
      <c r="E6" s="1">
        <v>0</v>
      </c>
      <c r="F6" s="1">
        <f>Tabela1[[#This Row],[Ilość]]+Tabela1[[#This Row],[świetlice]]</f>
        <v>60</v>
      </c>
      <c r="G6" s="18"/>
      <c r="H6" s="17"/>
    </row>
    <row r="7" spans="1:8" x14ac:dyDescent="0.25">
      <c r="A7" s="1">
        <v>6</v>
      </c>
      <c r="B7" s="5" t="s">
        <v>15</v>
      </c>
      <c r="C7" s="1">
        <v>60</v>
      </c>
      <c r="D7" s="1" t="s">
        <v>13</v>
      </c>
      <c r="E7" s="1">
        <v>0</v>
      </c>
      <c r="F7" s="1">
        <f>Tabela1[[#This Row],[Ilość]]+Tabela1[[#This Row],[świetlice]]</f>
        <v>60</v>
      </c>
      <c r="G7" s="18"/>
      <c r="H7" s="17"/>
    </row>
    <row r="8" spans="1:8" x14ac:dyDescent="0.25">
      <c r="A8" s="1">
        <v>7</v>
      </c>
      <c r="B8" s="5" t="s">
        <v>16</v>
      </c>
      <c r="C8" s="1">
        <v>40</v>
      </c>
      <c r="D8" s="1" t="s">
        <v>13</v>
      </c>
      <c r="E8" s="1">
        <v>0</v>
      </c>
      <c r="F8" s="1">
        <f>Tabela1[[#This Row],[Ilość]]+Tabela1[[#This Row],[świetlice]]</f>
        <v>40</v>
      </c>
      <c r="G8" s="18"/>
      <c r="H8" s="17"/>
    </row>
    <row r="9" spans="1:8" x14ac:dyDescent="0.25">
      <c r="A9" s="1">
        <v>8</v>
      </c>
      <c r="B9" s="5" t="s">
        <v>17</v>
      </c>
      <c r="C9" s="1">
        <v>10</v>
      </c>
      <c r="D9" s="1" t="s">
        <v>13</v>
      </c>
      <c r="E9" s="1">
        <v>0</v>
      </c>
      <c r="F9" s="1">
        <f>Tabela1[[#This Row],[Ilość]]+Tabela1[[#This Row],[świetlice]]</f>
        <v>10</v>
      </c>
      <c r="G9" s="18"/>
      <c r="H9" s="17"/>
    </row>
    <row r="10" spans="1:8" x14ac:dyDescent="0.25">
      <c r="A10" s="1">
        <v>9</v>
      </c>
      <c r="B10" s="5" t="s">
        <v>18</v>
      </c>
      <c r="C10" s="1">
        <v>10</v>
      </c>
      <c r="D10" s="1" t="s">
        <v>13</v>
      </c>
      <c r="E10" s="1">
        <v>0</v>
      </c>
      <c r="F10" s="1">
        <f>Tabela1[[#This Row],[Ilość]]+Tabela1[[#This Row],[świetlice]]</f>
        <v>10</v>
      </c>
      <c r="G10" s="18"/>
      <c r="H10" s="17"/>
    </row>
    <row r="11" spans="1:8" x14ac:dyDescent="0.25">
      <c r="A11" s="1">
        <v>10</v>
      </c>
      <c r="B11" s="5" t="s">
        <v>19</v>
      </c>
      <c r="C11" s="1">
        <v>10</v>
      </c>
      <c r="D11" s="1" t="s">
        <v>13</v>
      </c>
      <c r="E11" s="1">
        <v>0</v>
      </c>
      <c r="F11" s="1">
        <f>Tabela1[[#This Row],[Ilość]]+Tabela1[[#This Row],[świetlice]]</f>
        <v>10</v>
      </c>
      <c r="G11" s="18"/>
      <c r="H11" s="17"/>
    </row>
    <row r="12" spans="1:8" x14ac:dyDescent="0.25">
      <c r="A12" s="1">
        <v>11</v>
      </c>
      <c r="B12" s="5" t="s">
        <v>20</v>
      </c>
      <c r="C12" s="1">
        <v>10</v>
      </c>
      <c r="D12" s="1" t="s">
        <v>13</v>
      </c>
      <c r="E12" s="1">
        <v>0</v>
      </c>
      <c r="F12" s="1">
        <f>Tabela1[[#This Row],[Ilość]]+Tabela1[[#This Row],[świetlice]]</f>
        <v>10</v>
      </c>
      <c r="G12" s="18"/>
      <c r="H12" s="17"/>
    </row>
    <row r="13" spans="1:8" x14ac:dyDescent="0.25">
      <c r="A13" s="1">
        <v>12</v>
      </c>
      <c r="B13" s="5" t="s">
        <v>21</v>
      </c>
      <c r="C13" s="1">
        <v>6000</v>
      </c>
      <c r="D13" s="1" t="s">
        <v>13</v>
      </c>
      <c r="E13" s="1">
        <v>0</v>
      </c>
      <c r="F13" s="1">
        <f>Tabela1[[#This Row],[Ilość]]+Tabela1[[#This Row],[świetlice]]</f>
        <v>6000</v>
      </c>
      <c r="G13" s="18"/>
      <c r="H13" s="17"/>
    </row>
    <row r="14" spans="1:8" x14ac:dyDescent="0.25">
      <c r="A14" s="1">
        <v>13</v>
      </c>
      <c r="B14" s="5" t="s">
        <v>22</v>
      </c>
      <c r="C14" s="1">
        <v>9000</v>
      </c>
      <c r="D14" s="1" t="s">
        <v>13</v>
      </c>
      <c r="E14" s="1">
        <v>0</v>
      </c>
      <c r="F14" s="1">
        <f>Tabela1[[#This Row],[Ilość]]+Tabela1[[#This Row],[świetlice]]</f>
        <v>9000</v>
      </c>
      <c r="G14" s="18"/>
      <c r="H14" s="17"/>
    </row>
    <row r="15" spans="1:8" x14ac:dyDescent="0.25">
      <c r="A15" s="1">
        <v>14</v>
      </c>
      <c r="B15" s="5" t="s">
        <v>23</v>
      </c>
      <c r="C15" s="1">
        <v>8000</v>
      </c>
      <c r="D15" s="1" t="s">
        <v>13</v>
      </c>
      <c r="E15" s="1">
        <v>0</v>
      </c>
      <c r="F15" s="1">
        <f>Tabela1[[#This Row],[Ilość]]+Tabela1[[#This Row],[świetlice]]</f>
        <v>8000</v>
      </c>
      <c r="G15" s="18"/>
      <c r="H15" s="17"/>
    </row>
    <row r="16" spans="1:8" x14ac:dyDescent="0.25">
      <c r="A16" s="1">
        <v>15</v>
      </c>
      <c r="B16" s="5" t="s">
        <v>24</v>
      </c>
      <c r="C16" s="1">
        <v>4000</v>
      </c>
      <c r="D16" s="1" t="s">
        <v>13</v>
      </c>
      <c r="E16" s="1">
        <v>0</v>
      </c>
      <c r="F16" s="1">
        <f>Tabela1[[#This Row],[Ilość]]+Tabela1[[#This Row],[świetlice]]</f>
        <v>4000</v>
      </c>
      <c r="G16" s="18"/>
      <c r="H16" s="17"/>
    </row>
    <row r="17" spans="1:8" x14ac:dyDescent="0.25">
      <c r="A17" s="1">
        <v>16</v>
      </c>
      <c r="B17" s="5" t="s">
        <v>25</v>
      </c>
      <c r="C17" s="1">
        <v>10000</v>
      </c>
      <c r="D17" s="1" t="s">
        <v>13</v>
      </c>
      <c r="E17" s="1">
        <v>0</v>
      </c>
      <c r="F17" s="1">
        <f>Tabela1[[#This Row],[Ilość]]+Tabela1[[#This Row],[świetlice]]</f>
        <v>10000</v>
      </c>
      <c r="G17" s="18"/>
      <c r="H17" s="17"/>
    </row>
    <row r="18" spans="1:8" x14ac:dyDescent="0.25">
      <c r="A18" s="1">
        <v>17</v>
      </c>
      <c r="B18" s="5" t="s">
        <v>26</v>
      </c>
      <c r="C18" s="1">
        <v>10000</v>
      </c>
      <c r="D18" s="1" t="s">
        <v>13</v>
      </c>
      <c r="E18" s="1">
        <v>0</v>
      </c>
      <c r="F18" s="1">
        <f>Tabela1[[#This Row],[Ilość]]+Tabela1[[#This Row],[świetlice]]</f>
        <v>10000</v>
      </c>
      <c r="G18" s="18"/>
      <c r="H18" s="17"/>
    </row>
    <row r="19" spans="1:8" x14ac:dyDescent="0.25">
      <c r="A19" s="1">
        <v>18</v>
      </c>
      <c r="B19" s="5" t="s">
        <v>27</v>
      </c>
      <c r="C19" s="1">
        <v>50</v>
      </c>
      <c r="D19" s="1" t="s">
        <v>13</v>
      </c>
      <c r="E19" s="1">
        <v>0</v>
      </c>
      <c r="F19" s="1">
        <f>Tabela1[[#This Row],[Ilość]]+Tabela1[[#This Row],[świetlice]]</f>
        <v>50</v>
      </c>
      <c r="G19" s="18"/>
      <c r="H19" s="17"/>
    </row>
    <row r="20" spans="1:8" x14ac:dyDescent="0.25">
      <c r="A20" s="1">
        <v>19</v>
      </c>
      <c r="B20" s="5" t="s">
        <v>28</v>
      </c>
      <c r="C20" s="1">
        <f>50</f>
        <v>50</v>
      </c>
      <c r="D20" s="1" t="s">
        <v>13</v>
      </c>
      <c r="E20" s="1">
        <v>0</v>
      </c>
      <c r="F20" s="1">
        <f>Tabela1[[#This Row],[Ilość]]+Tabela1[[#This Row],[świetlice]]</f>
        <v>50</v>
      </c>
      <c r="G20" s="18"/>
      <c r="H20" s="17"/>
    </row>
    <row r="21" spans="1:8" x14ac:dyDescent="0.25">
      <c r="A21" s="1">
        <v>20</v>
      </c>
      <c r="B21" s="5" t="s">
        <v>29</v>
      </c>
      <c r="C21" s="1">
        <v>100</v>
      </c>
      <c r="D21" s="1" t="s">
        <v>13</v>
      </c>
      <c r="E21" s="1">
        <v>0</v>
      </c>
      <c r="F21" s="1">
        <f>Tabela1[[#This Row],[Ilość]]+Tabela1[[#This Row],[świetlice]]</f>
        <v>100</v>
      </c>
      <c r="G21" s="18"/>
      <c r="H21" s="17"/>
    </row>
    <row r="22" spans="1:8" x14ac:dyDescent="0.25">
      <c r="A22" s="1">
        <v>21</v>
      </c>
      <c r="B22" s="5" t="s">
        <v>30</v>
      </c>
      <c r="C22" s="1">
        <f>50+50</f>
        <v>100</v>
      </c>
      <c r="D22" s="1" t="s">
        <v>13</v>
      </c>
      <c r="E22" s="1">
        <v>0</v>
      </c>
      <c r="F22" s="1">
        <f>Tabela1[[#This Row],[Ilość]]+Tabela1[[#This Row],[świetlice]]</f>
        <v>100</v>
      </c>
      <c r="G22" s="18"/>
      <c r="H22" s="17"/>
    </row>
    <row r="23" spans="1:8" x14ac:dyDescent="0.25">
      <c r="A23" s="1">
        <v>22</v>
      </c>
      <c r="B23" s="5" t="s">
        <v>31</v>
      </c>
      <c r="C23" s="1">
        <f>50</f>
        <v>50</v>
      </c>
      <c r="D23" s="1" t="s">
        <v>13</v>
      </c>
      <c r="E23" s="1">
        <v>0</v>
      </c>
      <c r="F23" s="1">
        <f>Tabela1[[#This Row],[Ilość]]+Tabela1[[#This Row],[świetlice]]</f>
        <v>50</v>
      </c>
      <c r="G23" s="18"/>
      <c r="H23" s="17"/>
    </row>
    <row r="24" spans="1:8" x14ac:dyDescent="0.25">
      <c r="A24" s="1">
        <v>23</v>
      </c>
      <c r="B24" s="5" t="s">
        <v>32</v>
      </c>
      <c r="C24" s="1">
        <f>20+20+20+20+20</f>
        <v>100</v>
      </c>
      <c r="D24" s="1" t="s">
        <v>13</v>
      </c>
      <c r="E24" s="1">
        <v>0</v>
      </c>
      <c r="F24" s="1">
        <f>Tabela1[[#This Row],[Ilość]]+Tabela1[[#This Row],[świetlice]]</f>
        <v>100</v>
      </c>
      <c r="G24" s="18"/>
      <c r="H24" s="17"/>
    </row>
    <row r="25" spans="1:8" x14ac:dyDescent="0.25">
      <c r="A25" s="1">
        <v>24</v>
      </c>
      <c r="B25" s="5" t="s">
        <v>33</v>
      </c>
      <c r="C25" s="1">
        <f>200+100+400</f>
        <v>700</v>
      </c>
      <c r="D25" s="1" t="s">
        <v>13</v>
      </c>
      <c r="E25" s="1">
        <v>0</v>
      </c>
      <c r="F25" s="1">
        <f>Tabela1[[#This Row],[Ilość]]+Tabela1[[#This Row],[świetlice]]</f>
        <v>700</v>
      </c>
      <c r="G25" s="18"/>
      <c r="H25" s="17"/>
    </row>
    <row r="26" spans="1:8" x14ac:dyDescent="0.25">
      <c r="A26" s="1">
        <v>25</v>
      </c>
      <c r="B26" s="5" t="s">
        <v>34</v>
      </c>
      <c r="C26" s="1">
        <v>50</v>
      </c>
      <c r="D26" s="1" t="s">
        <v>13</v>
      </c>
      <c r="E26" s="1">
        <v>0</v>
      </c>
      <c r="F26" s="1">
        <f>Tabela1[[#This Row],[Ilość]]+Tabela1[[#This Row],[świetlice]]</f>
        <v>50</v>
      </c>
      <c r="G26" s="18"/>
      <c r="H26" s="17"/>
    </row>
    <row r="27" spans="1:8" x14ac:dyDescent="0.25">
      <c r="A27" s="1">
        <v>26</v>
      </c>
      <c r="B27" s="5" t="s">
        <v>35</v>
      </c>
      <c r="C27" s="1">
        <v>20</v>
      </c>
      <c r="D27" s="1" t="s">
        <v>13</v>
      </c>
      <c r="E27" s="1">
        <v>0</v>
      </c>
      <c r="F27" s="1">
        <f>Tabela1[[#This Row],[Ilość]]+Tabela1[[#This Row],[świetlice]]</f>
        <v>20</v>
      </c>
      <c r="G27" s="18"/>
      <c r="H27" s="17"/>
    </row>
    <row r="28" spans="1:8" x14ac:dyDescent="0.25">
      <c r="A28" s="1">
        <v>27</v>
      </c>
      <c r="B28" s="5" t="s">
        <v>36</v>
      </c>
      <c r="C28" s="1">
        <v>1000</v>
      </c>
      <c r="D28" s="1" t="s">
        <v>13</v>
      </c>
      <c r="E28" s="1">
        <v>0</v>
      </c>
      <c r="F28" s="1">
        <f>Tabela1[[#This Row],[Ilość]]+Tabela1[[#This Row],[świetlice]]</f>
        <v>1000</v>
      </c>
      <c r="G28" s="18"/>
      <c r="H28" s="17"/>
    </row>
    <row r="29" spans="1:8" x14ac:dyDescent="0.25">
      <c r="A29" s="1">
        <v>28</v>
      </c>
      <c r="B29" s="5" t="s">
        <v>37</v>
      </c>
      <c r="C29" s="1">
        <f>100+100+200+300</f>
        <v>700</v>
      </c>
      <c r="D29" s="1" t="s">
        <v>13</v>
      </c>
      <c r="E29" s="1">
        <v>0</v>
      </c>
      <c r="F29" s="1">
        <f>Tabela1[[#This Row],[Ilość]]+Tabela1[[#This Row],[świetlice]]</f>
        <v>700</v>
      </c>
      <c r="G29" s="18"/>
      <c r="H29" s="17"/>
    </row>
    <row r="30" spans="1:8" x14ac:dyDescent="0.25">
      <c r="A30" s="1">
        <v>29</v>
      </c>
      <c r="B30" s="5" t="s">
        <v>38</v>
      </c>
      <c r="C30" s="1">
        <v>35</v>
      </c>
      <c r="D30" s="1" t="s">
        <v>39</v>
      </c>
      <c r="E30" s="1">
        <v>3</v>
      </c>
      <c r="F30" s="1">
        <f>Tabela1[[#This Row],[Ilość]]+Tabela1[[#This Row],[świetlice]]</f>
        <v>38</v>
      </c>
      <c r="G30" s="18"/>
      <c r="H30" s="17"/>
    </row>
    <row r="31" spans="1:8" x14ac:dyDescent="0.25">
      <c r="A31" s="1">
        <v>30</v>
      </c>
      <c r="B31" s="5" t="s">
        <v>40</v>
      </c>
      <c r="C31" s="1">
        <v>60</v>
      </c>
      <c r="D31" s="1" t="s">
        <v>13</v>
      </c>
      <c r="E31" s="1">
        <v>0</v>
      </c>
      <c r="F31" s="1">
        <f>Tabela1[[#This Row],[Ilość]]+Tabela1[[#This Row],[świetlice]]</f>
        <v>60</v>
      </c>
      <c r="G31" s="18"/>
      <c r="H31" s="17"/>
    </row>
    <row r="32" spans="1:8" x14ac:dyDescent="0.25">
      <c r="A32" s="1">
        <v>31</v>
      </c>
      <c r="B32" s="5" t="s">
        <v>41</v>
      </c>
      <c r="C32" s="1">
        <v>30</v>
      </c>
      <c r="D32" s="1" t="s">
        <v>13</v>
      </c>
      <c r="E32" s="1">
        <v>0</v>
      </c>
      <c r="F32" s="1">
        <f>Tabela1[[#This Row],[Ilość]]+Tabela1[[#This Row],[świetlice]]</f>
        <v>30</v>
      </c>
      <c r="G32" s="18"/>
      <c r="H32" s="17"/>
    </row>
    <row r="33" spans="1:8" x14ac:dyDescent="0.25">
      <c r="A33" s="1">
        <v>32</v>
      </c>
      <c r="B33" s="5" t="s">
        <v>42</v>
      </c>
      <c r="C33" s="1">
        <v>10</v>
      </c>
      <c r="D33" s="1" t="s">
        <v>13</v>
      </c>
      <c r="E33" s="1">
        <v>0</v>
      </c>
      <c r="F33" s="1">
        <f>Tabela1[[#This Row],[Ilość]]+Tabela1[[#This Row],[świetlice]]</f>
        <v>10</v>
      </c>
      <c r="G33" s="18"/>
      <c r="H33" s="17"/>
    </row>
    <row r="34" spans="1:8" x14ac:dyDescent="0.25">
      <c r="A34" s="1">
        <v>33</v>
      </c>
      <c r="B34" s="5" t="s">
        <v>43</v>
      </c>
      <c r="C34" s="1">
        <v>30</v>
      </c>
      <c r="D34" s="1" t="s">
        <v>13</v>
      </c>
      <c r="E34" s="1">
        <v>0</v>
      </c>
      <c r="F34" s="1">
        <f>Tabela1[[#This Row],[Ilość]]+Tabela1[[#This Row],[świetlice]]</f>
        <v>30</v>
      </c>
      <c r="G34" s="18"/>
      <c r="H34" s="17"/>
    </row>
    <row r="35" spans="1:8" x14ac:dyDescent="0.25">
      <c r="A35" s="1">
        <v>34</v>
      </c>
      <c r="B35" s="5" t="s">
        <v>44</v>
      </c>
      <c r="C35" s="1">
        <f>50+50</f>
        <v>100</v>
      </c>
      <c r="D35" s="1" t="s">
        <v>13</v>
      </c>
      <c r="E35" s="1">
        <v>0</v>
      </c>
      <c r="F35" s="1">
        <f>Tabela1[[#This Row],[Ilość]]+Tabela1[[#This Row],[świetlice]]</f>
        <v>100</v>
      </c>
      <c r="G35" s="18"/>
      <c r="H35" s="17"/>
    </row>
    <row r="36" spans="1:8" x14ac:dyDescent="0.25">
      <c r="A36" s="1">
        <v>35</v>
      </c>
      <c r="B36" s="5" t="s">
        <v>45</v>
      </c>
      <c r="C36" s="1">
        <f>50+50</f>
        <v>100</v>
      </c>
      <c r="D36" s="1" t="s">
        <v>13</v>
      </c>
      <c r="E36" s="1">
        <v>0</v>
      </c>
      <c r="F36" s="1">
        <f>Tabela1[[#This Row],[Ilość]]+Tabela1[[#This Row],[świetlice]]</f>
        <v>100</v>
      </c>
      <c r="G36" s="18"/>
      <c r="H36" s="17"/>
    </row>
    <row r="37" spans="1:8" x14ac:dyDescent="0.25">
      <c r="A37" s="1">
        <v>36</v>
      </c>
      <c r="B37" s="5" t="s">
        <v>46</v>
      </c>
      <c r="C37" s="1">
        <v>100</v>
      </c>
      <c r="D37" s="1" t="s">
        <v>47</v>
      </c>
      <c r="E37" s="1">
        <v>0</v>
      </c>
      <c r="F37" s="1">
        <f>Tabela1[[#This Row],[Ilość]]+Tabela1[[#This Row],[świetlice]]</f>
        <v>100</v>
      </c>
      <c r="G37" s="18"/>
      <c r="H37" s="17"/>
    </row>
    <row r="38" spans="1:8" x14ac:dyDescent="0.25">
      <c r="A38" s="1">
        <v>37</v>
      </c>
      <c r="B38" s="5" t="s">
        <v>48</v>
      </c>
      <c r="C38" s="1">
        <v>100</v>
      </c>
      <c r="D38" s="1" t="s">
        <v>47</v>
      </c>
      <c r="E38" s="1">
        <v>0</v>
      </c>
      <c r="F38" s="1">
        <f>Tabela1[[#This Row],[Ilość]]+Tabela1[[#This Row],[świetlice]]</f>
        <v>100</v>
      </c>
      <c r="G38" s="18"/>
      <c r="H38" s="17"/>
    </row>
    <row r="39" spans="1:8" x14ac:dyDescent="0.25">
      <c r="A39" s="1">
        <v>38</v>
      </c>
      <c r="B39" s="5" t="s">
        <v>49</v>
      </c>
      <c r="C39" s="1">
        <v>30</v>
      </c>
      <c r="D39" s="1" t="s">
        <v>13</v>
      </c>
      <c r="E39" s="1">
        <v>0</v>
      </c>
      <c r="F39" s="1">
        <f>Tabela1[[#This Row],[Ilość]]+Tabela1[[#This Row],[świetlice]]</f>
        <v>30</v>
      </c>
      <c r="G39" s="18"/>
      <c r="H39" s="17"/>
    </row>
    <row r="40" spans="1:8" x14ac:dyDescent="0.25">
      <c r="A40" s="1">
        <v>39</v>
      </c>
      <c r="B40" s="5" t="s">
        <v>50</v>
      </c>
      <c r="C40" s="1">
        <v>10</v>
      </c>
      <c r="D40" s="1" t="s">
        <v>13</v>
      </c>
      <c r="E40" s="1">
        <v>0</v>
      </c>
      <c r="F40" s="1">
        <f>Tabela1[[#This Row],[Ilość]]+Tabela1[[#This Row],[świetlice]]</f>
        <v>10</v>
      </c>
      <c r="G40" s="18"/>
      <c r="H40" s="17"/>
    </row>
    <row r="41" spans="1:8" x14ac:dyDescent="0.25">
      <c r="A41" s="1">
        <v>40</v>
      </c>
      <c r="B41" s="5" t="s">
        <v>51</v>
      </c>
      <c r="C41" s="1">
        <v>10</v>
      </c>
      <c r="D41" s="1" t="s">
        <v>13</v>
      </c>
      <c r="E41" s="1">
        <f>1+1+1+3+3+1+1+1</f>
        <v>12</v>
      </c>
      <c r="F41" s="1">
        <f>Tabela1[[#This Row],[Ilość]]+Tabela1[[#This Row],[świetlice]]</f>
        <v>22</v>
      </c>
      <c r="G41" s="18"/>
      <c r="H41" s="17"/>
    </row>
    <row r="42" spans="1:8" x14ac:dyDescent="0.25">
      <c r="A42" s="1">
        <v>41</v>
      </c>
      <c r="B42" s="5" t="s">
        <v>52</v>
      </c>
      <c r="C42" s="1">
        <v>10</v>
      </c>
      <c r="D42" s="1" t="s">
        <v>13</v>
      </c>
      <c r="E42" s="1">
        <f>1+1+1+1+1+3+3+1</f>
        <v>12</v>
      </c>
      <c r="F42" s="1">
        <f>Tabela1[[#This Row],[Ilość]]+Tabela1[[#This Row],[świetlice]]</f>
        <v>22</v>
      </c>
      <c r="G42" s="18"/>
      <c r="H42" s="17"/>
    </row>
    <row r="43" spans="1:8" x14ac:dyDescent="0.25">
      <c r="A43" s="1">
        <v>42</v>
      </c>
      <c r="B43" s="5" t="s">
        <v>53</v>
      </c>
      <c r="C43" s="1">
        <v>5</v>
      </c>
      <c r="D43" s="1" t="s">
        <v>13</v>
      </c>
      <c r="E43" s="1">
        <v>0</v>
      </c>
      <c r="F43" s="1">
        <f>Tabela1[[#This Row],[Ilość]]+Tabela1[[#This Row],[świetlice]]</f>
        <v>5</v>
      </c>
      <c r="G43" s="18"/>
      <c r="H43" s="17"/>
    </row>
    <row r="44" spans="1:8" x14ac:dyDescent="0.25">
      <c r="A44" s="1">
        <v>43</v>
      </c>
      <c r="B44" s="5" t="s">
        <v>54</v>
      </c>
      <c r="C44" s="1">
        <v>10</v>
      </c>
      <c r="D44" s="1" t="s">
        <v>13</v>
      </c>
      <c r="E44" s="1">
        <v>58</v>
      </c>
      <c r="F44" s="1">
        <f>Tabela1[[#This Row],[Ilość]]+Tabela1[[#This Row],[świetlice]]</f>
        <v>68</v>
      </c>
      <c r="G44" s="18"/>
      <c r="H44" s="17"/>
    </row>
    <row r="45" spans="1:8" x14ac:dyDescent="0.25">
      <c r="A45" s="1">
        <v>44</v>
      </c>
      <c r="B45" s="5" t="s">
        <v>55</v>
      </c>
      <c r="C45" s="1">
        <v>12</v>
      </c>
      <c r="D45" s="1" t="s">
        <v>13</v>
      </c>
      <c r="E45" s="1">
        <f>4+3+6+13+13+6+2+4+2+2</f>
        <v>55</v>
      </c>
      <c r="F45" s="1">
        <f>Tabela1[[#This Row],[Ilość]]+Tabela1[[#This Row],[świetlice]]</f>
        <v>67</v>
      </c>
      <c r="G45" s="18"/>
      <c r="H45" s="17"/>
    </row>
    <row r="46" spans="1:8" x14ac:dyDescent="0.25">
      <c r="A46" s="1">
        <v>45</v>
      </c>
      <c r="B46" s="5" t="s">
        <v>120</v>
      </c>
      <c r="C46" s="1">
        <v>30</v>
      </c>
      <c r="D46" s="1" t="s">
        <v>56</v>
      </c>
      <c r="E46" s="1">
        <f>B942+2+6+5</f>
        <v>13</v>
      </c>
      <c r="F46" s="1">
        <f>Tabela1[[#This Row],[Ilość]]+Tabela1[[#This Row],[świetlice]]</f>
        <v>43</v>
      </c>
      <c r="G46" s="18"/>
      <c r="H46" s="17"/>
    </row>
    <row r="47" spans="1:8" x14ac:dyDescent="0.25">
      <c r="A47" s="1">
        <v>46</v>
      </c>
      <c r="B47" s="5" t="s">
        <v>121</v>
      </c>
      <c r="C47" s="1">
        <v>30</v>
      </c>
      <c r="D47" s="1" t="s">
        <v>56</v>
      </c>
      <c r="E47" s="1">
        <v>20</v>
      </c>
      <c r="F47" s="1">
        <f>Tabela1[[#This Row],[Ilość]]+Tabela1[[#This Row],[świetlice]]</f>
        <v>50</v>
      </c>
      <c r="G47" s="18"/>
      <c r="H47" s="17"/>
    </row>
    <row r="48" spans="1:8" x14ac:dyDescent="0.25">
      <c r="A48" s="1">
        <v>47</v>
      </c>
      <c r="B48" s="5" t="s">
        <v>122</v>
      </c>
      <c r="C48" s="1">
        <v>40</v>
      </c>
      <c r="D48" s="1" t="s">
        <v>56</v>
      </c>
      <c r="E48" s="1">
        <f>2+2+5</f>
        <v>9</v>
      </c>
      <c r="F48" s="1">
        <f>Tabela1[[#This Row],[Ilość]]+Tabela1[[#This Row],[świetlice]]</f>
        <v>49</v>
      </c>
      <c r="G48" s="18"/>
      <c r="H48" s="17"/>
    </row>
    <row r="49" spans="1:8" x14ac:dyDescent="0.25">
      <c r="A49" s="1">
        <v>48</v>
      </c>
      <c r="B49" s="5" t="s">
        <v>57</v>
      </c>
      <c r="C49" s="1">
        <v>12</v>
      </c>
      <c r="D49" s="1" t="s">
        <v>13</v>
      </c>
      <c r="E49" s="1">
        <f>1+1+1</f>
        <v>3</v>
      </c>
      <c r="F49" s="1">
        <f>Tabela1[[#This Row],[Ilość]]+Tabela1[[#This Row],[świetlice]]</f>
        <v>15</v>
      </c>
      <c r="G49" s="18"/>
      <c r="H49" s="17"/>
    </row>
    <row r="50" spans="1:8" x14ac:dyDescent="0.25">
      <c r="A50" s="1">
        <v>49</v>
      </c>
      <c r="B50" s="5" t="s">
        <v>58</v>
      </c>
      <c r="C50" s="1">
        <v>10</v>
      </c>
      <c r="D50" s="1" t="s">
        <v>11</v>
      </c>
      <c r="E50" s="1">
        <v>6</v>
      </c>
      <c r="F50" s="1">
        <f>Tabela1[[#This Row],[Ilość]]+Tabela1[[#This Row],[świetlice]]</f>
        <v>16</v>
      </c>
      <c r="G50" s="18"/>
      <c r="H50" s="17"/>
    </row>
    <row r="51" spans="1:8" x14ac:dyDescent="0.25">
      <c r="A51" s="1">
        <v>50</v>
      </c>
      <c r="B51" s="5" t="s">
        <v>102</v>
      </c>
      <c r="C51" s="1">
        <v>30</v>
      </c>
      <c r="D51" s="1" t="s">
        <v>13</v>
      </c>
      <c r="E51" s="1">
        <v>0</v>
      </c>
      <c r="F51" s="1">
        <f>Tabela1[[#This Row],[Ilość]]+Tabela1[[#This Row],[świetlice]]</f>
        <v>30</v>
      </c>
      <c r="G51" s="18"/>
      <c r="H51" s="17"/>
    </row>
    <row r="52" spans="1:8" x14ac:dyDescent="0.25">
      <c r="A52" s="1">
        <v>51</v>
      </c>
      <c r="B52" s="5" t="s">
        <v>59</v>
      </c>
      <c r="C52" s="1">
        <v>1250</v>
      </c>
      <c r="D52" s="1" t="s">
        <v>13</v>
      </c>
      <c r="E52" s="1">
        <v>0</v>
      </c>
      <c r="F52" s="1">
        <f>Tabela1[[#This Row],[Ilość]]+Tabela1[[#This Row],[świetlice]]</f>
        <v>1250</v>
      </c>
      <c r="G52" s="18"/>
      <c r="H52" s="17"/>
    </row>
    <row r="53" spans="1:8" x14ac:dyDescent="0.25">
      <c r="A53" s="1">
        <v>52</v>
      </c>
      <c r="B53" s="5" t="s">
        <v>60</v>
      </c>
      <c r="C53" s="1">
        <v>1250</v>
      </c>
      <c r="D53" s="1" t="s">
        <v>13</v>
      </c>
      <c r="E53" s="1">
        <v>0</v>
      </c>
      <c r="F53" s="1">
        <f>Tabela1[[#This Row],[Ilość]]+Tabela1[[#This Row],[świetlice]]</f>
        <v>1250</v>
      </c>
      <c r="G53" s="18"/>
      <c r="H53" s="17"/>
    </row>
    <row r="54" spans="1:8" x14ac:dyDescent="0.25">
      <c r="A54" s="1">
        <v>53</v>
      </c>
      <c r="B54" s="5" t="s">
        <v>61</v>
      </c>
      <c r="C54" s="1">
        <v>10</v>
      </c>
      <c r="D54" s="1" t="s">
        <v>13</v>
      </c>
      <c r="E54" s="1">
        <v>0</v>
      </c>
      <c r="F54" s="1">
        <f>Tabela1[[#This Row],[Ilość]]+Tabela1[[#This Row],[świetlice]]</f>
        <v>10</v>
      </c>
      <c r="G54" s="18"/>
      <c r="H54" s="17"/>
    </row>
    <row r="55" spans="1:8" x14ac:dyDescent="0.25">
      <c r="A55" s="1">
        <v>54</v>
      </c>
      <c r="B55" s="5" t="s">
        <v>62</v>
      </c>
      <c r="C55" s="1">
        <v>30</v>
      </c>
      <c r="D55" s="1" t="s">
        <v>13</v>
      </c>
      <c r="E55" s="1">
        <v>0</v>
      </c>
      <c r="F55" s="1">
        <f>Tabela1[[#This Row],[Ilość]]+Tabela1[[#This Row],[świetlice]]</f>
        <v>30</v>
      </c>
      <c r="G55" s="18"/>
      <c r="H55" s="17"/>
    </row>
    <row r="56" spans="1:8" x14ac:dyDescent="0.25">
      <c r="A56" s="1">
        <v>55</v>
      </c>
      <c r="B56" s="5" t="s">
        <v>63</v>
      </c>
      <c r="C56" s="1">
        <v>5</v>
      </c>
      <c r="D56" s="1" t="s">
        <v>13</v>
      </c>
      <c r="E56" s="1">
        <v>0</v>
      </c>
      <c r="F56" s="1">
        <f>Tabela1[[#This Row],[Ilość]]+Tabela1[[#This Row],[świetlice]]</f>
        <v>5</v>
      </c>
      <c r="G56" s="18"/>
      <c r="H56" s="17"/>
    </row>
    <row r="57" spans="1:8" x14ac:dyDescent="0.25">
      <c r="A57" s="1">
        <v>56</v>
      </c>
      <c r="B57" s="5" t="s">
        <v>64</v>
      </c>
      <c r="C57" s="1">
        <v>5</v>
      </c>
      <c r="D57" s="1" t="s">
        <v>13</v>
      </c>
      <c r="E57" s="1">
        <v>0</v>
      </c>
      <c r="F57" s="1">
        <f>Tabela1[[#This Row],[Ilość]]+Tabela1[[#This Row],[świetlice]]</f>
        <v>5</v>
      </c>
      <c r="G57" s="18"/>
      <c r="H57" s="17"/>
    </row>
    <row r="58" spans="1:8" x14ac:dyDescent="0.25">
      <c r="A58" s="1">
        <v>57</v>
      </c>
      <c r="B58" s="5" t="s">
        <v>65</v>
      </c>
      <c r="C58" s="1">
        <v>10</v>
      </c>
      <c r="D58" s="1" t="s">
        <v>13</v>
      </c>
      <c r="E58" s="1">
        <v>0</v>
      </c>
      <c r="F58" s="1">
        <f>Tabela1[[#This Row],[Ilość]]+Tabela1[[#This Row],[świetlice]]</f>
        <v>10</v>
      </c>
      <c r="G58" s="18"/>
      <c r="H58" s="17"/>
    </row>
    <row r="59" spans="1:8" x14ac:dyDescent="0.25">
      <c r="A59" s="1">
        <v>58</v>
      </c>
      <c r="B59" s="5" t="s">
        <v>101</v>
      </c>
      <c r="C59" s="1">
        <v>20</v>
      </c>
      <c r="D59" s="1" t="s">
        <v>11</v>
      </c>
      <c r="E59" s="1">
        <v>0</v>
      </c>
      <c r="F59" s="1">
        <f>Tabela1[[#This Row],[Ilość]]+Tabela1[[#This Row],[świetlice]]</f>
        <v>20</v>
      </c>
      <c r="G59" s="18"/>
      <c r="H59" s="17"/>
    </row>
    <row r="60" spans="1:8" x14ac:dyDescent="0.25">
      <c r="A60" s="1">
        <v>59</v>
      </c>
      <c r="B60" s="5" t="s">
        <v>66</v>
      </c>
      <c r="C60" s="1">
        <v>500</v>
      </c>
      <c r="D60" s="1" t="s">
        <v>13</v>
      </c>
      <c r="E60" s="1">
        <v>0</v>
      </c>
      <c r="F60" s="1">
        <f>Tabela1[[#This Row],[Ilość]]+Tabela1[[#This Row],[świetlice]]</f>
        <v>500</v>
      </c>
      <c r="G60" s="18"/>
      <c r="H60" s="17"/>
    </row>
    <row r="61" spans="1:8" x14ac:dyDescent="0.25">
      <c r="A61" s="1">
        <v>60</v>
      </c>
      <c r="B61" s="5" t="s">
        <v>67</v>
      </c>
      <c r="C61" s="1">
        <v>20</v>
      </c>
      <c r="D61" s="1" t="s">
        <v>13</v>
      </c>
      <c r="E61" s="1">
        <f>4+1+10+2</f>
        <v>17</v>
      </c>
      <c r="F61" s="1">
        <f>Tabela1[[#This Row],[Ilość]]+Tabela1[[#This Row],[świetlice]]</f>
        <v>37</v>
      </c>
      <c r="G61" s="18"/>
      <c r="H61" s="17"/>
    </row>
    <row r="62" spans="1:8" x14ac:dyDescent="0.25">
      <c r="A62" s="1">
        <v>61</v>
      </c>
      <c r="B62" s="5" t="s">
        <v>68</v>
      </c>
      <c r="C62" s="1">
        <v>20</v>
      </c>
      <c r="D62" s="1" t="s">
        <v>13</v>
      </c>
      <c r="E62" s="1">
        <v>0</v>
      </c>
      <c r="F62" s="1">
        <f>Tabela1[[#This Row],[Ilość]]+Tabela1[[#This Row],[świetlice]]</f>
        <v>20</v>
      </c>
      <c r="G62" s="18"/>
      <c r="H62" s="17"/>
    </row>
    <row r="63" spans="1:8" x14ac:dyDescent="0.25">
      <c r="A63" s="1">
        <v>62</v>
      </c>
      <c r="B63" s="5" t="s">
        <v>69</v>
      </c>
      <c r="C63" s="1">
        <v>20</v>
      </c>
      <c r="D63" s="1" t="s">
        <v>11</v>
      </c>
      <c r="E63" s="1">
        <v>0</v>
      </c>
      <c r="F63" s="1">
        <f>Tabela1[[#This Row],[Ilość]]+Tabela1[[#This Row],[świetlice]]</f>
        <v>20</v>
      </c>
      <c r="G63" s="18"/>
      <c r="H63" s="17"/>
    </row>
    <row r="64" spans="1:8" x14ac:dyDescent="0.25">
      <c r="A64" s="1">
        <v>63</v>
      </c>
      <c r="B64" s="5" t="s">
        <v>70</v>
      </c>
      <c r="C64" s="1">
        <v>20</v>
      </c>
      <c r="D64" s="1" t="s">
        <v>13</v>
      </c>
      <c r="E64" s="1">
        <v>0</v>
      </c>
      <c r="F64" s="1">
        <f>Tabela1[[#This Row],[Ilość]]+Tabela1[[#This Row],[świetlice]]</f>
        <v>20</v>
      </c>
      <c r="G64" s="18"/>
      <c r="H64" s="17"/>
    </row>
    <row r="65" spans="1:8" x14ac:dyDescent="0.25">
      <c r="A65" s="1">
        <v>64</v>
      </c>
      <c r="B65" s="5" t="s">
        <v>71</v>
      </c>
      <c r="C65" s="1">
        <v>20</v>
      </c>
      <c r="D65" s="1" t="s">
        <v>13</v>
      </c>
      <c r="E65" s="1">
        <v>0</v>
      </c>
      <c r="F65" s="1">
        <f>Tabela1[[#This Row],[Ilość]]+Tabela1[[#This Row],[świetlice]]</f>
        <v>20</v>
      </c>
      <c r="G65" s="18"/>
      <c r="H65" s="17"/>
    </row>
    <row r="66" spans="1:8" x14ac:dyDescent="0.25">
      <c r="A66" s="1">
        <v>65</v>
      </c>
      <c r="B66" s="5" t="s">
        <v>72</v>
      </c>
      <c r="C66" s="1"/>
      <c r="D66" s="1" t="s">
        <v>13</v>
      </c>
      <c r="E66" s="1">
        <f>3+4+4+3+2+2+2+4+1</f>
        <v>25</v>
      </c>
      <c r="F66" s="1">
        <f>Tabela1[[#This Row],[Ilość]]+Tabela1[[#This Row],[świetlice]]</f>
        <v>25</v>
      </c>
      <c r="G66" s="18"/>
      <c r="H66" s="17"/>
    </row>
    <row r="67" spans="1:8" x14ac:dyDescent="0.25">
      <c r="A67" s="1">
        <v>66</v>
      </c>
      <c r="B67" s="5" t="s">
        <v>73</v>
      </c>
      <c r="C67" s="1"/>
      <c r="D67" s="1" t="s">
        <v>13</v>
      </c>
      <c r="E67" s="1">
        <f>1+6+2+4+5</f>
        <v>18</v>
      </c>
      <c r="F67" s="1">
        <f>Tabela1[[#This Row],[Ilość]]+Tabela1[[#This Row],[świetlice]]</f>
        <v>18</v>
      </c>
      <c r="G67" s="18"/>
      <c r="H67" s="17"/>
    </row>
    <row r="68" spans="1:8" x14ac:dyDescent="0.25">
      <c r="A68" s="1">
        <v>67</v>
      </c>
      <c r="B68" s="5" t="s">
        <v>74</v>
      </c>
      <c r="C68" s="1"/>
      <c r="D68" s="1" t="s">
        <v>13</v>
      </c>
      <c r="E68" s="1">
        <f>2+2+2+1</f>
        <v>7</v>
      </c>
      <c r="F68" s="1">
        <f>Tabela1[[#This Row],[Ilość]]+Tabela1[[#This Row],[świetlice]]</f>
        <v>7</v>
      </c>
      <c r="G68" s="18"/>
      <c r="H68" s="17"/>
    </row>
    <row r="69" spans="1:8" x14ac:dyDescent="0.25">
      <c r="A69" s="1">
        <v>68</v>
      </c>
      <c r="B69" s="5" t="s">
        <v>75</v>
      </c>
      <c r="C69" s="1"/>
      <c r="D69" s="1" t="s">
        <v>13</v>
      </c>
      <c r="E69" s="1">
        <f>2+2+2</f>
        <v>6</v>
      </c>
      <c r="F69" s="1">
        <f>Tabela1[[#This Row],[Ilość]]+Tabela1[[#This Row],[świetlice]]</f>
        <v>6</v>
      </c>
      <c r="G69" s="18"/>
      <c r="H69" s="17"/>
    </row>
    <row r="70" spans="1:8" x14ac:dyDescent="0.25">
      <c r="A70" s="1">
        <v>69</v>
      </c>
      <c r="B70" s="5" t="s">
        <v>76</v>
      </c>
      <c r="C70" s="1">
        <v>10</v>
      </c>
      <c r="D70" s="1" t="s">
        <v>13</v>
      </c>
      <c r="E70" s="1">
        <v>0</v>
      </c>
      <c r="F70" s="1">
        <f>Tabela1[[#This Row],[Ilość]]+Tabela1[[#This Row],[świetlice]]</f>
        <v>10</v>
      </c>
      <c r="G70" s="18"/>
      <c r="H70" s="17"/>
    </row>
    <row r="71" spans="1:8" x14ac:dyDescent="0.25">
      <c r="A71" s="1">
        <v>70</v>
      </c>
      <c r="B71" s="5" t="s">
        <v>77</v>
      </c>
      <c r="C71" s="1"/>
      <c r="D71" s="1" t="s">
        <v>13</v>
      </c>
      <c r="E71" s="1">
        <v>3</v>
      </c>
      <c r="F71" s="1">
        <f>Tabela1[[#This Row],[Ilość]]+Tabela1[[#This Row],[świetlice]]</f>
        <v>3</v>
      </c>
      <c r="G71" s="18"/>
      <c r="H71" s="17"/>
    </row>
    <row r="72" spans="1:8" x14ac:dyDescent="0.25">
      <c r="A72" s="1">
        <v>71</v>
      </c>
      <c r="B72" s="5" t="s">
        <v>78</v>
      </c>
      <c r="C72" s="1"/>
      <c r="D72" s="1" t="s">
        <v>79</v>
      </c>
      <c r="E72" s="1">
        <v>1</v>
      </c>
      <c r="F72" s="1">
        <f>Tabela1[[#This Row],[Ilość]]+Tabela1[[#This Row],[świetlice]]</f>
        <v>1</v>
      </c>
      <c r="G72" s="18"/>
      <c r="H72" s="17"/>
    </row>
    <row r="73" spans="1:8" x14ac:dyDescent="0.25">
      <c r="A73" s="1">
        <v>72</v>
      </c>
      <c r="B73" s="5" t="s">
        <v>80</v>
      </c>
      <c r="C73" s="1"/>
      <c r="D73" s="1" t="s">
        <v>13</v>
      </c>
      <c r="E73" s="1">
        <v>2</v>
      </c>
      <c r="F73" s="1">
        <f>Tabela1[[#This Row],[Ilość]]+Tabela1[[#This Row],[świetlice]]</f>
        <v>2</v>
      </c>
      <c r="G73" s="18"/>
      <c r="H73" s="17"/>
    </row>
    <row r="74" spans="1:8" x14ac:dyDescent="0.25">
      <c r="A74" s="1">
        <v>73</v>
      </c>
      <c r="B74" s="5" t="s">
        <v>81</v>
      </c>
      <c r="C74" s="1"/>
      <c r="D74" s="1" t="s">
        <v>13</v>
      </c>
      <c r="E74" s="1">
        <v>1</v>
      </c>
      <c r="F74" s="1">
        <f>Tabela1[[#This Row],[Ilość]]+Tabela1[[#This Row],[świetlice]]</f>
        <v>1</v>
      </c>
      <c r="G74" s="18"/>
      <c r="H74" s="17"/>
    </row>
    <row r="75" spans="1:8" x14ac:dyDescent="0.25">
      <c r="A75" s="1">
        <v>74</v>
      </c>
      <c r="B75" s="5" t="s">
        <v>82</v>
      </c>
      <c r="C75" s="1"/>
      <c r="D75" s="1" t="s">
        <v>83</v>
      </c>
      <c r="E75" s="1">
        <v>72</v>
      </c>
      <c r="F75" s="1">
        <f>Tabela1[[#This Row],[Ilość]]+Tabela1[[#This Row],[świetlice]]</f>
        <v>72</v>
      </c>
      <c r="G75" s="18"/>
      <c r="H75" s="17"/>
    </row>
    <row r="76" spans="1:8" x14ac:dyDescent="0.25">
      <c r="A76" s="1">
        <v>75</v>
      </c>
      <c r="B76" s="5" t="s">
        <v>84</v>
      </c>
      <c r="C76" s="1"/>
      <c r="D76" s="1" t="s">
        <v>56</v>
      </c>
      <c r="E76" s="1">
        <f>2+5+4+10+4+8+2</f>
        <v>35</v>
      </c>
      <c r="F76" s="1">
        <f>Tabela1[[#This Row],[Ilość]]+Tabela1[[#This Row],[świetlice]]</f>
        <v>35</v>
      </c>
      <c r="G76" s="18"/>
      <c r="H76" s="17"/>
    </row>
    <row r="77" spans="1:8" x14ac:dyDescent="0.25">
      <c r="A77" s="1">
        <v>76</v>
      </c>
      <c r="B77" s="5" t="s">
        <v>85</v>
      </c>
      <c r="C77" s="1"/>
      <c r="D77" s="1" t="s">
        <v>83</v>
      </c>
      <c r="E77" s="1">
        <f>5+5+3+3+4</f>
        <v>20</v>
      </c>
      <c r="F77" s="1">
        <f>Tabela1[[#This Row],[Ilość]]+Tabela1[[#This Row],[świetlice]]</f>
        <v>20</v>
      </c>
      <c r="G77" s="18"/>
      <c r="H77" s="17"/>
    </row>
    <row r="78" spans="1:8" x14ac:dyDescent="0.25">
      <c r="A78" s="1">
        <v>77</v>
      </c>
      <c r="B78" s="5" t="s">
        <v>86</v>
      </c>
      <c r="C78" s="1"/>
      <c r="D78" s="1" t="s">
        <v>83</v>
      </c>
      <c r="E78" s="1">
        <f>4+4+3</f>
        <v>11</v>
      </c>
      <c r="F78" s="1">
        <f>Tabela1[[#This Row],[Ilość]]+Tabela1[[#This Row],[świetlice]]</f>
        <v>11</v>
      </c>
      <c r="G78" s="18"/>
      <c r="H78" s="17"/>
    </row>
    <row r="79" spans="1:8" x14ac:dyDescent="0.25">
      <c r="A79" s="1">
        <v>78</v>
      </c>
      <c r="B79" s="5" t="s">
        <v>87</v>
      </c>
      <c r="C79" s="1"/>
      <c r="D79" s="1" t="s">
        <v>13</v>
      </c>
      <c r="E79" s="1">
        <f>10+4+10+5+5+3+3</f>
        <v>40</v>
      </c>
      <c r="F79" s="1">
        <f>Tabela1[[#This Row],[Ilość]]+Tabela1[[#This Row],[świetlice]]</f>
        <v>40</v>
      </c>
      <c r="G79" s="18"/>
      <c r="H79" s="17"/>
    </row>
    <row r="80" spans="1:8" x14ac:dyDescent="0.25">
      <c r="A80" s="1">
        <v>79</v>
      </c>
      <c r="B80" s="5" t="s">
        <v>88</v>
      </c>
      <c r="C80" s="1"/>
      <c r="D80" s="1" t="s">
        <v>13</v>
      </c>
      <c r="E80" s="1">
        <v>2</v>
      </c>
      <c r="F80" s="1">
        <f>Tabela1[[#This Row],[Ilość]]+Tabela1[[#This Row],[świetlice]]</f>
        <v>2</v>
      </c>
      <c r="G80" s="18"/>
      <c r="H80" s="17"/>
    </row>
    <row r="81" spans="1:8" x14ac:dyDescent="0.25">
      <c r="A81" s="1">
        <v>80</v>
      </c>
      <c r="B81" s="5" t="s">
        <v>89</v>
      </c>
      <c r="C81" s="1"/>
      <c r="D81" s="1" t="s">
        <v>13</v>
      </c>
      <c r="E81" s="1">
        <v>2</v>
      </c>
      <c r="F81" s="1">
        <f>Tabela1[[#This Row],[Ilość]]+Tabela1[[#This Row],[świetlice]]</f>
        <v>2</v>
      </c>
      <c r="G81" s="18"/>
      <c r="H81" s="17"/>
    </row>
    <row r="82" spans="1:8" s="2" customFormat="1" x14ac:dyDescent="0.25">
      <c r="A82" s="1">
        <v>81</v>
      </c>
      <c r="B82" s="5" t="s">
        <v>90</v>
      </c>
      <c r="C82" s="1"/>
      <c r="D82" s="1" t="s">
        <v>13</v>
      </c>
      <c r="E82" s="1">
        <f>4+4+2+1</f>
        <v>11</v>
      </c>
      <c r="F82" s="1">
        <f>Tabela1[[#This Row],[Ilość]]+Tabela1[[#This Row],[świetlice]]</f>
        <v>11</v>
      </c>
      <c r="G82" s="18"/>
      <c r="H82" s="17"/>
    </row>
    <row r="83" spans="1:8" s="2" customFormat="1" ht="30" x14ac:dyDescent="0.25">
      <c r="A83" s="1">
        <v>82</v>
      </c>
      <c r="B83" s="6" t="s">
        <v>91</v>
      </c>
      <c r="C83" s="3"/>
      <c r="D83" s="3" t="s">
        <v>83</v>
      </c>
      <c r="E83" s="3">
        <v>20</v>
      </c>
      <c r="F83" s="3">
        <f>Tabela1[[#This Row],[Ilość]]+Tabela1[[#This Row],[świetlice]]</f>
        <v>20</v>
      </c>
      <c r="G83" s="19"/>
      <c r="H83" s="20"/>
    </row>
    <row r="84" spans="1:8" ht="30" x14ac:dyDescent="0.25">
      <c r="A84" s="1">
        <v>83</v>
      </c>
      <c r="B84" s="7" t="s">
        <v>92</v>
      </c>
      <c r="C84" s="3"/>
      <c r="D84" s="3" t="s">
        <v>83</v>
      </c>
      <c r="E84" s="3">
        <v>18.2</v>
      </c>
      <c r="F84" s="3">
        <f>Tabela1[[#This Row],[Ilość]]+Tabela1[[#This Row],[świetlice]]</f>
        <v>18.2</v>
      </c>
      <c r="G84" s="19"/>
      <c r="H84" s="20"/>
    </row>
    <row r="85" spans="1:8" x14ac:dyDescent="0.25">
      <c r="A85" s="1">
        <v>84</v>
      </c>
      <c r="B85" s="5" t="s">
        <v>93</v>
      </c>
      <c r="C85" s="1"/>
      <c r="D85" s="1" t="s">
        <v>11</v>
      </c>
      <c r="E85" s="1">
        <f>5+2+2+2</f>
        <v>11</v>
      </c>
      <c r="F85" s="1">
        <f>Tabela1[[#This Row],[Ilość]]+Tabela1[[#This Row],[świetlice]]</f>
        <v>11</v>
      </c>
      <c r="G85" s="18"/>
      <c r="H85" s="17"/>
    </row>
    <row r="86" spans="1:8" x14ac:dyDescent="0.25">
      <c r="A86" s="1">
        <v>85</v>
      </c>
      <c r="B86" s="5" t="s">
        <v>94</v>
      </c>
      <c r="C86" s="1"/>
      <c r="D86" s="1" t="s">
        <v>13</v>
      </c>
      <c r="E86" s="1">
        <f>2+2+2+2</f>
        <v>8</v>
      </c>
      <c r="F86" s="1">
        <f>Tabela1[[#This Row],[Ilość]]+Tabela1[[#This Row],[świetlice]]</f>
        <v>8</v>
      </c>
      <c r="G86" s="18"/>
      <c r="H86" s="17"/>
    </row>
    <row r="87" spans="1:8" x14ac:dyDescent="0.25">
      <c r="A87" s="1">
        <v>86</v>
      </c>
      <c r="B87" s="5" t="s">
        <v>95</v>
      </c>
      <c r="C87" s="1"/>
      <c r="D87" s="1" t="s">
        <v>13</v>
      </c>
      <c r="E87" s="1">
        <f>20+20+20</f>
        <v>60</v>
      </c>
      <c r="F87" s="1">
        <f>Tabela1[[#This Row],[Ilość]]+Tabela1[[#This Row],[świetlice]]</f>
        <v>60</v>
      </c>
      <c r="G87" s="18"/>
      <c r="H87" s="17"/>
    </row>
    <row r="88" spans="1:8" x14ac:dyDescent="0.25">
      <c r="A88" s="1">
        <v>87</v>
      </c>
      <c r="B88" s="5" t="s">
        <v>96</v>
      </c>
      <c r="C88" s="1"/>
      <c r="D88" s="1" t="s">
        <v>13</v>
      </c>
      <c r="E88" s="1">
        <v>28</v>
      </c>
      <c r="F88" s="1">
        <f>Tabela1[[#This Row],[Ilość]]+Tabela1[[#This Row],[świetlice]]</f>
        <v>28</v>
      </c>
      <c r="G88" s="18"/>
      <c r="H88" s="17"/>
    </row>
    <row r="89" spans="1:8" x14ac:dyDescent="0.25">
      <c r="A89" s="1">
        <v>88</v>
      </c>
      <c r="B89" s="5" t="s">
        <v>97</v>
      </c>
      <c r="C89" s="1"/>
      <c r="D89" s="1" t="s">
        <v>13</v>
      </c>
      <c r="E89" s="1">
        <f>2+2</f>
        <v>4</v>
      </c>
      <c r="F89" s="1">
        <f>Tabela1[[#This Row],[Ilość]]+Tabela1[[#This Row],[świetlice]]</f>
        <v>4</v>
      </c>
      <c r="G89" s="18"/>
      <c r="H89" s="17"/>
    </row>
    <row r="90" spans="1:8" x14ac:dyDescent="0.25">
      <c r="A90" s="1">
        <v>89</v>
      </c>
      <c r="B90" s="5" t="s">
        <v>98</v>
      </c>
      <c r="C90" s="1"/>
      <c r="D90" s="1" t="s">
        <v>13</v>
      </c>
      <c r="E90" s="1">
        <f>1+2</f>
        <v>3</v>
      </c>
      <c r="F90" s="1">
        <f>Tabela1[[#This Row],[Ilość]]+Tabela1[[#This Row],[świetlice]]</f>
        <v>3</v>
      </c>
      <c r="G90" s="18"/>
      <c r="H90" s="17"/>
    </row>
    <row r="91" spans="1:8" x14ac:dyDescent="0.25">
      <c r="A91" s="1">
        <v>90</v>
      </c>
      <c r="B91" s="5" t="s">
        <v>99</v>
      </c>
      <c r="C91" s="1">
        <v>5</v>
      </c>
      <c r="D91" s="1" t="s">
        <v>13</v>
      </c>
      <c r="E91" s="1">
        <v>0</v>
      </c>
      <c r="F91" s="1">
        <f>Tabela1[[#This Row],[Ilość]]+Tabela1[[#This Row],[świetlice]]</f>
        <v>5</v>
      </c>
      <c r="G91" s="18"/>
      <c r="H91" s="17"/>
    </row>
    <row r="92" spans="1:8" x14ac:dyDescent="0.25">
      <c r="A92" s="1"/>
      <c r="C92" s="1"/>
      <c r="D92" s="1"/>
      <c r="E92" s="1"/>
      <c r="F92" s="1"/>
      <c r="H92" s="17">
        <f>SUM(Tabela1[Cena Brutto])</f>
        <v>0</v>
      </c>
    </row>
    <row r="94" spans="1:8" x14ac:dyDescent="0.25">
      <c r="B94" s="8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2609-FC70-4540-981F-550B6B894C85}">
  <sheetPr>
    <tabColor rgb="FF00B050"/>
    <pageSetUpPr fitToPage="1"/>
  </sheetPr>
  <dimension ref="A1:I94"/>
  <sheetViews>
    <sheetView workbookViewId="0">
      <selection activeCell="H11" sqref="H11"/>
    </sheetView>
  </sheetViews>
  <sheetFormatPr defaultRowHeight="15" x14ac:dyDescent="0.25"/>
  <cols>
    <col min="1" max="1" width="4.85546875" customWidth="1"/>
    <col min="2" max="2" width="48.7109375" customWidth="1"/>
    <col min="3" max="3" width="9" customWidth="1"/>
    <col min="4" max="4" width="12.140625" customWidth="1"/>
    <col min="5" max="5" width="15.42578125" customWidth="1"/>
    <col min="6" max="8" width="16" customWidth="1"/>
    <col min="9" max="9" width="36.7109375" customWidth="1"/>
  </cols>
  <sheetData>
    <row r="1" spans="1:9" ht="46.9" customHeight="1" x14ac:dyDescent="0.25">
      <c r="A1" s="1" t="s">
        <v>100</v>
      </c>
      <c r="B1" s="1" t="s">
        <v>103</v>
      </c>
      <c r="C1" s="1" t="s">
        <v>1</v>
      </c>
      <c r="D1" s="1" t="s">
        <v>2</v>
      </c>
      <c r="E1" s="9" t="s">
        <v>104</v>
      </c>
      <c r="F1" s="9" t="s">
        <v>105</v>
      </c>
      <c r="G1" s="10" t="s">
        <v>106</v>
      </c>
      <c r="H1" s="10" t="s">
        <v>107</v>
      </c>
      <c r="I1" s="11" t="s">
        <v>125</v>
      </c>
    </row>
    <row r="2" spans="1:9" x14ac:dyDescent="0.25">
      <c r="A2" s="1">
        <v>1</v>
      </c>
      <c r="B2" s="5" t="s">
        <v>127</v>
      </c>
      <c r="C2" s="1">
        <v>4</v>
      </c>
      <c r="D2" s="1" t="s">
        <v>13</v>
      </c>
      <c r="E2" s="12"/>
      <c r="F2" s="12"/>
      <c r="G2" s="13" t="s">
        <v>135</v>
      </c>
      <c r="H2" s="13" t="s">
        <v>135</v>
      </c>
      <c r="I2" s="15" t="s">
        <v>123</v>
      </c>
    </row>
    <row r="3" spans="1:9" x14ac:dyDescent="0.25">
      <c r="A3" s="1">
        <v>2</v>
      </c>
      <c r="B3" s="5" t="s">
        <v>128</v>
      </c>
      <c r="C3" s="1">
        <v>4</v>
      </c>
      <c r="D3" s="1" t="s">
        <v>13</v>
      </c>
      <c r="E3" s="12"/>
      <c r="F3" s="12"/>
      <c r="G3" s="13" t="s">
        <v>135</v>
      </c>
      <c r="H3" s="13" t="s">
        <v>135</v>
      </c>
      <c r="I3" s="16" t="s">
        <v>123</v>
      </c>
    </row>
    <row r="4" spans="1:9" x14ac:dyDescent="0.25">
      <c r="A4" s="1">
        <v>3</v>
      </c>
      <c r="B4" s="5" t="s">
        <v>129</v>
      </c>
      <c r="C4" s="1">
        <v>4</v>
      </c>
      <c r="D4" s="1" t="s">
        <v>13</v>
      </c>
      <c r="E4" s="12"/>
      <c r="F4" s="12"/>
      <c r="G4" s="13" t="s">
        <v>135</v>
      </c>
      <c r="H4" s="13" t="s">
        <v>135</v>
      </c>
      <c r="I4" s="14" t="s">
        <v>124</v>
      </c>
    </row>
    <row r="5" spans="1:9" x14ac:dyDescent="0.25">
      <c r="A5" s="1">
        <v>4</v>
      </c>
      <c r="B5" s="5" t="s">
        <v>130</v>
      </c>
      <c r="C5" s="1">
        <v>4</v>
      </c>
      <c r="D5" s="1" t="s">
        <v>13</v>
      </c>
      <c r="E5" s="12"/>
      <c r="F5" s="12"/>
      <c r="G5" s="13" t="s">
        <v>135</v>
      </c>
      <c r="H5" s="13" t="s">
        <v>135</v>
      </c>
      <c r="I5" s="11" t="s">
        <v>124</v>
      </c>
    </row>
    <row r="6" spans="1:9" x14ac:dyDescent="0.25">
      <c r="A6" s="1">
        <v>5</v>
      </c>
      <c r="B6" s="5" t="s">
        <v>131</v>
      </c>
      <c r="C6" s="1">
        <v>4</v>
      </c>
      <c r="D6" s="1" t="s">
        <v>13</v>
      </c>
      <c r="E6" s="12"/>
      <c r="F6" s="12"/>
      <c r="G6" s="13" t="s">
        <v>135</v>
      </c>
      <c r="H6" s="13" t="s">
        <v>135</v>
      </c>
      <c r="I6" s="14" t="s">
        <v>124</v>
      </c>
    </row>
    <row r="7" spans="1:9" x14ac:dyDescent="0.25">
      <c r="A7" s="1">
        <v>6</v>
      </c>
      <c r="B7" s="5" t="s">
        <v>132</v>
      </c>
      <c r="C7" s="1">
        <v>4</v>
      </c>
      <c r="D7" s="1" t="s">
        <v>13</v>
      </c>
      <c r="E7" s="12"/>
      <c r="F7" s="12"/>
      <c r="G7" s="13" t="s">
        <v>135</v>
      </c>
      <c r="H7" s="13" t="s">
        <v>135</v>
      </c>
      <c r="I7" s="11" t="s">
        <v>124</v>
      </c>
    </row>
    <row r="8" spans="1:9" x14ac:dyDescent="0.25">
      <c r="A8" s="1">
        <v>7</v>
      </c>
      <c r="B8" s="5" t="s">
        <v>133</v>
      </c>
      <c r="C8" s="1">
        <v>4</v>
      </c>
      <c r="D8" s="1" t="s">
        <v>13</v>
      </c>
      <c r="E8" s="12"/>
      <c r="F8" s="12"/>
      <c r="G8" s="13" t="s">
        <v>135</v>
      </c>
      <c r="H8" s="13" t="s">
        <v>135</v>
      </c>
      <c r="I8" s="15" t="s">
        <v>123</v>
      </c>
    </row>
    <row r="9" spans="1:9" x14ac:dyDescent="0.25">
      <c r="A9" s="1">
        <v>8</v>
      </c>
      <c r="B9" s="5" t="s">
        <v>108</v>
      </c>
      <c r="C9" s="1">
        <v>4</v>
      </c>
      <c r="D9" s="1" t="s">
        <v>13</v>
      </c>
      <c r="E9" s="12"/>
      <c r="F9" s="12"/>
      <c r="G9" s="13" t="s">
        <v>135</v>
      </c>
      <c r="H9" s="13" t="s">
        <v>135</v>
      </c>
      <c r="I9" s="11" t="s">
        <v>124</v>
      </c>
    </row>
    <row r="10" spans="1:9" x14ac:dyDescent="0.25">
      <c r="A10" s="1">
        <v>9</v>
      </c>
      <c r="B10" s="5" t="s">
        <v>134</v>
      </c>
      <c r="C10" s="1">
        <v>4</v>
      </c>
      <c r="D10" s="1" t="s">
        <v>13</v>
      </c>
      <c r="E10" s="12"/>
      <c r="F10" s="12"/>
      <c r="G10" s="13" t="s">
        <v>135</v>
      </c>
      <c r="H10" s="13" t="s">
        <v>135</v>
      </c>
      <c r="I10" s="14" t="s">
        <v>124</v>
      </c>
    </row>
    <row r="11" spans="1:9" x14ac:dyDescent="0.25">
      <c r="A11" s="1">
        <v>10</v>
      </c>
      <c r="B11" s="5" t="s">
        <v>109</v>
      </c>
      <c r="C11" s="1">
        <v>4</v>
      </c>
      <c r="D11" s="1" t="s">
        <v>13</v>
      </c>
      <c r="E11" s="12"/>
      <c r="F11" s="12"/>
      <c r="G11" s="13"/>
      <c r="H11" s="13"/>
      <c r="I11" s="11" t="s">
        <v>126</v>
      </c>
    </row>
    <row r="12" spans="1:9" x14ac:dyDescent="0.25">
      <c r="A12" s="1">
        <v>11</v>
      </c>
      <c r="B12" s="5" t="s">
        <v>110</v>
      </c>
      <c r="C12" s="1">
        <v>4</v>
      </c>
      <c r="D12" s="1" t="s">
        <v>13</v>
      </c>
      <c r="E12" s="12"/>
      <c r="F12" s="12"/>
      <c r="G12" s="13" t="s">
        <v>135</v>
      </c>
      <c r="H12" s="13" t="s">
        <v>135</v>
      </c>
      <c r="I12" s="14" t="s">
        <v>124</v>
      </c>
    </row>
    <row r="13" spans="1:9" x14ac:dyDescent="0.25">
      <c r="A13" s="1">
        <v>12</v>
      </c>
      <c r="B13" s="5" t="s">
        <v>111</v>
      </c>
      <c r="C13" s="1">
        <v>4</v>
      </c>
      <c r="D13" s="1" t="s">
        <v>13</v>
      </c>
      <c r="E13" s="12"/>
      <c r="F13" s="12"/>
      <c r="G13" s="13"/>
      <c r="H13" s="13"/>
      <c r="I13" s="11" t="s">
        <v>126</v>
      </c>
    </row>
    <row r="14" spans="1:9" x14ac:dyDescent="0.25">
      <c r="A14" s="1">
        <v>13</v>
      </c>
      <c r="B14" s="5" t="s">
        <v>112</v>
      </c>
      <c r="C14" s="1">
        <v>4</v>
      </c>
      <c r="D14" s="1" t="s">
        <v>13</v>
      </c>
      <c r="E14" s="12"/>
      <c r="F14" s="12"/>
      <c r="G14" s="13"/>
      <c r="H14" s="13"/>
      <c r="I14" s="14" t="s">
        <v>126</v>
      </c>
    </row>
    <row r="15" spans="1:9" x14ac:dyDescent="0.25">
      <c r="A15" s="1">
        <v>14</v>
      </c>
      <c r="B15" s="5" t="s">
        <v>113</v>
      </c>
      <c r="C15" s="1">
        <v>4</v>
      </c>
      <c r="D15" s="1" t="s">
        <v>13</v>
      </c>
      <c r="E15" s="12"/>
      <c r="F15" s="12"/>
      <c r="G15" s="13"/>
      <c r="H15" s="13"/>
      <c r="I15" s="11" t="s">
        <v>126</v>
      </c>
    </row>
    <row r="16" spans="1:9" ht="17.25" customHeight="1" x14ac:dyDescent="0.25">
      <c r="A16" s="1">
        <v>15</v>
      </c>
      <c r="B16" s="5" t="s">
        <v>108</v>
      </c>
      <c r="C16" s="1">
        <v>4</v>
      </c>
      <c r="D16" s="1" t="s">
        <v>13</v>
      </c>
      <c r="E16" s="12"/>
      <c r="F16" s="12"/>
      <c r="G16" s="13" t="s">
        <v>135</v>
      </c>
      <c r="H16" s="13" t="s">
        <v>135</v>
      </c>
      <c r="I16" s="14" t="s">
        <v>124</v>
      </c>
    </row>
    <row r="17" spans="1:9" x14ac:dyDescent="0.25">
      <c r="A17" s="1">
        <v>16</v>
      </c>
      <c r="B17" s="5" t="s">
        <v>114</v>
      </c>
      <c r="C17" s="1">
        <v>4</v>
      </c>
      <c r="D17" s="1" t="s">
        <v>13</v>
      </c>
      <c r="E17" s="12"/>
      <c r="F17" s="12"/>
      <c r="G17" s="13" t="s">
        <v>135</v>
      </c>
      <c r="H17" s="13" t="s">
        <v>135</v>
      </c>
      <c r="I17" s="11" t="s">
        <v>124</v>
      </c>
    </row>
    <row r="18" spans="1:9" x14ac:dyDescent="0.25">
      <c r="A18" s="1">
        <v>17</v>
      </c>
      <c r="B18" s="5" t="s">
        <v>108</v>
      </c>
      <c r="C18" s="1">
        <v>4</v>
      </c>
      <c r="D18" s="1" t="s">
        <v>13</v>
      </c>
      <c r="E18" s="12"/>
      <c r="F18" s="12"/>
      <c r="G18" s="13" t="s">
        <v>135</v>
      </c>
      <c r="H18" s="13" t="s">
        <v>135</v>
      </c>
      <c r="I18" s="14" t="s">
        <v>124</v>
      </c>
    </row>
    <row r="19" spans="1:9" x14ac:dyDescent="0.25">
      <c r="A19" s="1">
        <v>18</v>
      </c>
      <c r="B19" s="5" t="s">
        <v>115</v>
      </c>
      <c r="C19" s="1">
        <v>4</v>
      </c>
      <c r="D19" s="1" t="s">
        <v>13</v>
      </c>
      <c r="E19" s="12"/>
      <c r="F19" s="12"/>
      <c r="G19" s="13"/>
      <c r="H19" s="13"/>
      <c r="I19" s="11" t="s">
        <v>126</v>
      </c>
    </row>
    <row r="20" spans="1:9" x14ac:dyDescent="0.25">
      <c r="A20" s="1">
        <v>19</v>
      </c>
      <c r="B20" s="5" t="s">
        <v>116</v>
      </c>
      <c r="C20" s="1">
        <v>4</v>
      </c>
      <c r="D20" s="1" t="s">
        <v>13</v>
      </c>
      <c r="E20" s="12"/>
      <c r="F20" s="12"/>
      <c r="G20" s="13"/>
      <c r="H20" s="13"/>
      <c r="I20" s="14" t="s">
        <v>126</v>
      </c>
    </row>
    <row r="21" spans="1:9" x14ac:dyDescent="0.25">
      <c r="A21" s="1">
        <v>20</v>
      </c>
      <c r="B21" s="5" t="s">
        <v>117</v>
      </c>
      <c r="C21" s="1">
        <v>4</v>
      </c>
      <c r="D21" s="1" t="s">
        <v>13</v>
      </c>
      <c r="E21" s="12"/>
      <c r="F21" s="12"/>
      <c r="G21" s="13"/>
      <c r="H21" s="13"/>
      <c r="I21" s="11" t="s">
        <v>126</v>
      </c>
    </row>
    <row r="22" spans="1:9" x14ac:dyDescent="0.25">
      <c r="A22" s="1">
        <v>21</v>
      </c>
      <c r="B22" s="5" t="s">
        <v>118</v>
      </c>
      <c r="C22" s="1">
        <v>4</v>
      </c>
      <c r="D22" s="1" t="s">
        <v>13</v>
      </c>
      <c r="E22" s="12"/>
      <c r="F22" s="12"/>
      <c r="G22" s="13" t="s">
        <v>135</v>
      </c>
      <c r="H22" s="13" t="s">
        <v>135</v>
      </c>
      <c r="I22" s="14" t="s">
        <v>124</v>
      </c>
    </row>
    <row r="23" spans="1:9" x14ac:dyDescent="0.25">
      <c r="A23" s="1">
        <v>22</v>
      </c>
      <c r="B23" s="5" t="s">
        <v>119</v>
      </c>
      <c r="C23" s="1">
        <v>4</v>
      </c>
      <c r="D23" s="1" t="s">
        <v>13</v>
      </c>
      <c r="E23" s="12"/>
      <c r="F23" s="12"/>
      <c r="G23" s="13"/>
      <c r="H23" s="13"/>
      <c r="I23" s="11" t="s">
        <v>126</v>
      </c>
    </row>
    <row r="27" spans="1:9" x14ac:dyDescent="0.25">
      <c r="B27" s="4"/>
    </row>
    <row r="93" spans="1:9" s="2" customFormat="1" x14ac:dyDescent="0.25">
      <c r="A93"/>
      <c r="B93"/>
      <c r="C93"/>
      <c r="D93"/>
      <c r="E93"/>
      <c r="F93"/>
      <c r="G93"/>
      <c r="H93"/>
      <c r="I93"/>
    </row>
    <row r="94" spans="1:9" s="2" customFormat="1" x14ac:dyDescent="0.25">
      <c r="A94"/>
      <c r="B94"/>
      <c r="C94"/>
      <c r="D94"/>
      <c r="E94"/>
      <c r="F94"/>
      <c r="G94"/>
      <c r="H94"/>
      <c r="I94"/>
    </row>
  </sheetData>
  <pageMargins left="0.7" right="0.7" top="0.75" bottom="0.75" header="0.3" footer="0.3"/>
  <pageSetup paperSize="9" scale="7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Tonery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KatarzynaL</dc:creator>
  <cp:lastModifiedBy>Katarzyna Łoboda</cp:lastModifiedBy>
  <cp:lastPrinted>2025-11-26T12:12:21Z</cp:lastPrinted>
  <dcterms:created xsi:type="dcterms:W3CDTF">2015-06-05T18:19:34Z</dcterms:created>
  <dcterms:modified xsi:type="dcterms:W3CDTF">2025-11-27T07:57:52Z</dcterms:modified>
</cp:coreProperties>
</file>